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\\Client\C$\Gm\Musterdateien\Treuhand\Unternehmensbewertung\"/>
    </mc:Choice>
  </mc:AlternateContent>
  <xr:revisionPtr revIDLastSave="0" documentId="13_ncr:1_{E546047B-EA10-4B9D-8DE9-DEA2CC0A5772}" xr6:coauthVersionLast="36" xr6:coauthVersionMax="36" xr10:uidLastSave="{00000000-0000-0000-0000-000000000000}"/>
  <bookViews>
    <workbookView xWindow="0" yWindow="0" windowWidth="28800" windowHeight="12120" xr2:uid="{00000000-000D-0000-FFFF-FFFF00000000}"/>
  </bookViews>
  <sheets>
    <sheet name="Unternehmersaläre" sheetId="1" r:id="rId1"/>
    <sheet name="NOGA-Werte" sheetId="2" r:id="rId2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36" i="1" s="1"/>
  <c r="G34" i="1"/>
  <c r="G36" i="1" s="1"/>
  <c r="H34" i="1"/>
  <c r="H36" i="1" s="1"/>
  <c r="I34" i="1"/>
  <c r="I36" i="1" s="1"/>
  <c r="E34" i="1"/>
  <c r="E36" i="1" s="1"/>
  <c r="J31" i="1"/>
  <c r="J29" i="1"/>
  <c r="J27" i="1"/>
  <c r="F44" i="1" s="1"/>
  <c r="F22" i="1"/>
  <c r="G22" i="1" s="1"/>
  <c r="H22" i="1" s="1"/>
  <c r="I22" i="1" s="1"/>
  <c r="J36" i="1" l="1"/>
  <c r="F41" i="1" s="1"/>
  <c r="J34" i="1"/>
  <c r="J13" i="2"/>
  <c r="J13" i="1" s="1"/>
  <c r="J41" i="1" s="1"/>
  <c r="A4" i="2"/>
  <c r="F7" i="2"/>
  <c r="G7" i="2" s="1"/>
  <c r="H7" i="2" s="1"/>
  <c r="I7" i="2" s="1"/>
  <c r="A1" i="2"/>
  <c r="J44" i="1" l="1"/>
  <c r="H44" i="1"/>
  <c r="H41" i="1"/>
</calcChain>
</file>

<file path=xl/sharedStrings.xml><?xml version="1.0" encoding="utf-8"?>
<sst xmlns="http://schemas.openxmlformats.org/spreadsheetml/2006/main" count="36" uniqueCount="24">
  <si>
    <t>=</t>
  </si>
  <si>
    <t>NOGA</t>
  </si>
  <si>
    <t>Rechts- und Steuerberatung, Wirtschaftsprüfung</t>
  </si>
  <si>
    <t>Æ</t>
  </si>
  <si>
    <t>%</t>
  </si>
  <si>
    <t>Umsatzrendite</t>
  </si>
  <si>
    <t>Unternehmer/innen-Saläre aufgrund Umsatzrendite Peergroup</t>
  </si>
  <si>
    <t>Grunddaten Peergroup</t>
  </si>
  <si>
    <t>Firma, Sitz</t>
  </si>
  <si>
    <t>XY AG, Aarau</t>
  </si>
  <si>
    <t>Grunddaten betrieblich-objektiv konkretes Unternehmen</t>
  </si>
  <si>
    <t>Fr./%</t>
  </si>
  <si>
    <r>
      <t xml:space="preserve">Umsatzrendite Peergroup </t>
    </r>
    <r>
      <rPr>
        <sz val="11"/>
        <color theme="1"/>
        <rFont val="Symbol"/>
        <family val="1"/>
        <charset val="2"/>
      </rPr>
      <t>Æ</t>
    </r>
    <r>
      <rPr>
        <sz val="11"/>
        <color theme="1"/>
        <rFont val="Times New Roman"/>
        <family val="2"/>
      </rPr>
      <t xml:space="preserve"> - s. nächste Seite im Detail</t>
    </r>
  </si>
  <si>
    <t>Unternehmer/innen-Salär marktkonform geplant</t>
  </si>
  <si>
    <t>-</t>
  </si>
  <si>
    <t>*</t>
  </si>
  <si>
    <r>
      <t xml:space="preserve">Jahreserfolg </t>
    </r>
    <r>
      <rPr>
        <sz val="11"/>
        <color rgb="FF0000FF"/>
        <rFont val="Times New Roman"/>
        <family val="1"/>
      </rPr>
      <t>JE</t>
    </r>
    <r>
      <rPr>
        <vertAlign val="subscript"/>
        <sz val="11"/>
        <color rgb="FF0000FF"/>
        <rFont val="Times New Roman"/>
        <family val="1"/>
      </rPr>
      <t>konkret</t>
    </r>
  </si>
  <si>
    <r>
      <t xml:space="preserve">Umsatz </t>
    </r>
    <r>
      <rPr>
        <sz val="11"/>
        <color rgb="FF0000FF"/>
        <rFont val="Times New Roman"/>
        <family val="1"/>
      </rPr>
      <t>U</t>
    </r>
    <r>
      <rPr>
        <vertAlign val="subscript"/>
        <sz val="11"/>
        <color rgb="FF0000FF"/>
        <rFont val="Times New Roman"/>
        <family val="1"/>
      </rPr>
      <t>konkret</t>
    </r>
  </si>
  <si>
    <r>
      <t xml:space="preserve">Unternehmer/innen-Salär inkl. Sozialversicherungen </t>
    </r>
    <r>
      <rPr>
        <sz val="11"/>
        <color rgb="FF0000FF"/>
        <rFont val="Times New Roman"/>
        <family val="1"/>
      </rPr>
      <t>S</t>
    </r>
    <r>
      <rPr>
        <vertAlign val="subscript"/>
        <sz val="11"/>
        <color rgb="FF0000FF"/>
        <rFont val="Times New Roman"/>
        <family val="1"/>
      </rPr>
      <t>konkret</t>
    </r>
  </si>
  <si>
    <r>
      <t xml:space="preserve">Jahreserfolg vor effektivem Unter-nehmer/innen-Salär inkl. Sozial-versicherungen </t>
    </r>
    <r>
      <rPr>
        <sz val="11"/>
        <color rgb="FF0000FF"/>
        <rFont val="Times New Roman"/>
        <family val="1"/>
      </rPr>
      <t>JE</t>
    </r>
    <r>
      <rPr>
        <vertAlign val="subscript"/>
        <sz val="11"/>
        <color rgb="FF0000FF"/>
        <rFont val="Times New Roman"/>
        <family val="1"/>
      </rPr>
      <t>konkret</t>
    </r>
    <r>
      <rPr>
        <sz val="11"/>
        <color rgb="FF0000FF"/>
        <rFont val="Times New Roman"/>
        <family val="1"/>
      </rPr>
      <t xml:space="preserve"> + S</t>
    </r>
    <r>
      <rPr>
        <vertAlign val="subscript"/>
        <sz val="11"/>
        <color rgb="FF0000FF"/>
        <rFont val="Times New Roman"/>
        <family val="1"/>
      </rPr>
      <t>konkret</t>
    </r>
  </si>
  <si>
    <r>
      <t xml:space="preserve">Umsatzrendite vor effektivem Unter-nehmer/innen-Salär inkl. Sozial-versicherungen </t>
    </r>
    <r>
      <rPr>
        <sz val="11"/>
        <color rgb="FF0000FF"/>
        <rFont val="Times New Roman"/>
        <family val="1"/>
      </rPr>
      <t>URS</t>
    </r>
    <r>
      <rPr>
        <vertAlign val="subscript"/>
        <sz val="11"/>
        <color rgb="FF0000FF"/>
        <rFont val="Times New Roman"/>
        <family val="1"/>
      </rPr>
      <t>konkret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</si>
  <si>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Times New Roman"/>
        <family val="2"/>
      </rPr>
      <t xml:space="preserve"> Umsatzrendite vor Unternehmer/innen-Salär inkl. Sozialversicherungen </t>
    </r>
    <r>
      <rPr>
        <sz val="11"/>
        <color rgb="FF0000FF"/>
        <rFont val="Times New Roman"/>
        <family val="1"/>
      </rPr>
      <t>URS</t>
    </r>
    <r>
      <rPr>
        <vertAlign val="subscript"/>
        <sz val="11"/>
        <color rgb="FF0000FF"/>
        <rFont val="Times New Roman"/>
        <family val="1"/>
      </rPr>
      <t>konkret</t>
    </r>
    <r>
      <rPr>
        <sz val="11"/>
        <color rgb="FF0000FF"/>
        <rFont val="Times New Roman"/>
        <family val="1"/>
      </rPr>
      <t xml:space="preserve"> </t>
    </r>
    <r>
      <rPr>
        <sz val="11"/>
        <color theme="1"/>
        <rFont val="Times New Roman"/>
        <family val="2"/>
      </rPr>
      <t>- Umsatzrendite Peergroup</t>
    </r>
    <r>
      <rPr>
        <sz val="11"/>
        <color theme="1"/>
        <rFont val="Times New Roman"/>
        <family val="1"/>
        <charset val="2"/>
      </rPr>
      <t xml:space="preserve"> </t>
    </r>
    <r>
      <rPr>
        <sz val="11"/>
        <color rgb="FF0000FF"/>
        <rFont val="Times New Roman"/>
        <family val="1"/>
      </rPr>
      <t>UR</t>
    </r>
    <r>
      <rPr>
        <vertAlign val="subscript"/>
        <sz val="11"/>
        <color rgb="FF0000FF"/>
        <rFont val="Times New Roman"/>
        <family val="1"/>
      </rPr>
      <t>PG</t>
    </r>
  </si>
  <si>
    <r>
      <t xml:space="preserve">Marktkonformes Unternehmer/innen-Salär inkl. Sozialversicherungen </t>
    </r>
    <r>
      <rPr>
        <b/>
        <sz val="11"/>
        <color rgb="FF0000FF"/>
        <rFont val="Times New Roman"/>
        <family val="1"/>
      </rPr>
      <t>S</t>
    </r>
    <r>
      <rPr>
        <b/>
        <vertAlign val="subscript"/>
        <sz val="11"/>
        <color rgb="FF0000FF"/>
        <rFont val="Times New Roman"/>
        <family val="1"/>
      </rPr>
      <t>markt</t>
    </r>
  </si>
  <si>
    <t>ITERA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</si>
</sst>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1"/>
      <color theme="1"/>
      <name val="Symbol"/>
      <family val="1"/>
      <charset val="2"/>
    </font>
    <font>
      <b/>
      <sz val="11"/>
      <color theme="1"/>
      <name val="Times New Roman"/>
      <family val="1"/>
    </font>
    <font>
      <sz val="11"/>
      <color rgb="FF0000FF"/>
      <name val="Times New Roman"/>
      <family val="2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0000FF"/>
      <name val="Times New Roman"/>
      <family val="1"/>
    </font>
    <font>
      <sz val="11"/>
      <color rgb="FF00B050"/>
      <name val="Times New Roman"/>
      <family val="2"/>
    </font>
    <font>
      <sz val="11"/>
      <color theme="1"/>
      <name val="Times New Roman"/>
      <family val="1"/>
      <charset val="2"/>
    </font>
    <font>
      <sz val="11"/>
      <color rgb="FF0000FF"/>
      <name val="Times New Roman"/>
      <family val="1"/>
    </font>
    <font>
      <vertAlign val="subscript"/>
      <sz val="11"/>
      <color rgb="FF0000FF"/>
      <name val="Times New Roman"/>
      <family val="1"/>
    </font>
    <font>
      <b/>
      <vertAlign val="subscript"/>
      <sz val="11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10" fontId="0" fillId="0" borderId="0" xfId="1" applyNumberFormat="1" applyFont="1"/>
    <xf numFmtId="0" fontId="6" fillId="0" borderId="0" xfId="0" applyFont="1"/>
    <xf numFmtId="0" fontId="7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4" fillId="0" borderId="1" xfId="0" applyFont="1" applyBorder="1"/>
    <xf numFmtId="0" fontId="0" fillId="0" borderId="1" xfId="0" applyBorder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/>
    </xf>
    <xf numFmtId="10" fontId="4" fillId="0" borderId="0" xfId="1" applyNumberFormat="1" applyFont="1"/>
    <xf numFmtId="10" fontId="0" fillId="0" borderId="0" xfId="0" applyNumberFormat="1"/>
    <xf numFmtId="10" fontId="4" fillId="0" borderId="0" xfId="0" applyNumberFormat="1" applyFont="1"/>
    <xf numFmtId="0" fontId="8" fillId="0" borderId="0" xfId="0" applyFont="1"/>
    <xf numFmtId="0" fontId="0" fillId="0" borderId="0" xfId="0" applyAlignment="1">
      <alignment horizontal="center"/>
    </xf>
    <xf numFmtId="3" fontId="0" fillId="0" borderId="0" xfId="0" applyNumberFormat="1"/>
    <xf numFmtId="3" fontId="0" fillId="0" borderId="0" xfId="1" applyNumberFormat="1" applyFont="1"/>
    <xf numFmtId="3" fontId="4" fillId="0" borderId="0" xfId="0" applyNumberFormat="1" applyFont="1"/>
    <xf numFmtId="0" fontId="0" fillId="0" borderId="2" xfId="0" applyBorder="1"/>
    <xf numFmtId="3" fontId="3" fillId="0" borderId="0" xfId="1" applyNumberFormat="1" applyFont="1"/>
    <xf numFmtId="0" fontId="3" fillId="0" borderId="0" xfId="0" applyFont="1" applyAlignment="1">
      <alignment horizontal="center"/>
    </xf>
    <xf numFmtId="3" fontId="5" fillId="0" borderId="0" xfId="0" applyNumberFormat="1" applyFont="1"/>
    <xf numFmtId="0" fontId="5" fillId="0" borderId="0" xfId="0" applyFont="1" applyAlignment="1">
      <alignment horizontal="center"/>
    </xf>
    <xf numFmtId="10" fontId="5" fillId="0" borderId="0" xfId="0" applyNumberFormat="1" applyFont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line3DChart>
        <c:grouping val="standard"/>
        <c:varyColors val="0"/>
        <c:ser>
          <c:idx val="0"/>
          <c:order val="0"/>
          <c:tx>
            <c:strRef>
              <c:f>'NOGA-Werte'!$B$13</c:f>
              <c:strCache>
                <c:ptCount val="1"/>
                <c:pt idx="0">
                  <c:v>Umsatzrendite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val>
            <c:numRef>
              <c:f>'NOGA-Werte'!$C$13:$J$13</c:f>
              <c:numCache>
                <c:formatCode>General</c:formatCode>
                <c:ptCount val="8"/>
                <c:pt idx="2" formatCode="0.00%">
                  <c:v>5.0999999999999997E-2</c:v>
                </c:pt>
                <c:pt idx="3" formatCode="0.00%">
                  <c:v>4.3999999999999997E-2</c:v>
                </c:pt>
                <c:pt idx="4" formatCode="0.00%">
                  <c:v>4.9000000000000002E-2</c:v>
                </c:pt>
                <c:pt idx="5" formatCode="0.00%">
                  <c:v>4.4999999999999998E-2</c:v>
                </c:pt>
                <c:pt idx="6" formatCode="0.00%">
                  <c:v>5.5E-2</c:v>
                </c:pt>
                <c:pt idx="7" formatCode="0.00%">
                  <c:v>4.8799999999999996E-2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0A-456D-8559-6B8C2433F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63853856"/>
        <c:axId val="-820096448"/>
        <c:axId val="-863191840"/>
      </c:line3DChart>
      <c:catAx>
        <c:axId val="-8638538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820096448"/>
        <c:crosses val="autoZero"/>
        <c:auto val="1"/>
        <c:lblAlgn val="ctr"/>
        <c:lblOffset val="100"/>
        <c:noMultiLvlLbl val="0"/>
      </c:catAx>
      <c:valAx>
        <c:axId val="-82009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863853856"/>
        <c:crosses val="autoZero"/>
        <c:crossBetween val="between"/>
      </c:valAx>
      <c:serAx>
        <c:axId val="-8631918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820096448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342899</xdr:colOff>
      <xdr:row>0</xdr:row>
      <xdr:rowOff>38100</xdr:rowOff>
    </xdr:from>
    <xdr:to>
      <xdr:col>9</xdr:col>
      <xdr:colOff>614044</xdr:colOff>
      <xdr:row>1</xdr:row>
      <xdr:rowOff>57150</xdr:rowOff>
    </xdr:to>
    <xdr:pic>
      <xdr:nvPicPr>
        <xdr:cNvPr id="2" name="Grafik 1" descr="C:\Users\meier\AppData\Local\Microsoft\Windows\INetCache\Content.Word\RZ_ITERA_RGB_228-34-33.png">
          <a:extLst>
            <a:ext uri="{FF2B5EF4-FFF2-40B4-BE49-F238E27FC236}">
              <a16:creationId xmlns:a16="http://schemas.microsoft.com/office/drawing/2014/main" id="{A964687E-2610-438E-91A3-CBE737942F0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49" y="38100"/>
          <a:ext cx="918845" cy="209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100011</xdr:colOff>
      <xdr:row>15</xdr:row>
      <xdr:rowOff>0</xdr:rowOff>
    </xdr:from>
    <xdr:to>
      <xdr:col>9</xdr:col>
      <xdr:colOff>723899</xdr:colOff>
      <xdr:row>29</xdr:row>
      <xdr:rowOff>76200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28B80C81-29A0-4771-A140-162C9A4639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"/>
  <sheetViews>
    <sheetView tabSelected="1" zoomScaleNormal="100" workbookViewId="0"/>
  </sheetViews>
  <sheetFormatPr baseColWidth="10" defaultRowHeight="15"/>
  <cols>
    <col min="1" max="2" width="1.7109375" customWidth="1"/>
    <col min="3" max="4" width="14.7109375" customWidth="1"/>
    <col min="5" max="10" width="9.7109375" customWidth="1"/>
    <col min="11" max="11" width="10.7109375" customWidth="1"/>
  </cols>
  <sheetData>
    <row r="1" spans="1:11">
      <c r="A1" t="s">
        <v>23</v>
      </c>
    </row>
    <row r="2" spans="1:11">
      <c r="A2" s="8"/>
      <c r="B2" s="8"/>
      <c r="C2" s="8"/>
      <c r="D2" s="8"/>
      <c r="E2" s="8"/>
      <c r="F2" s="8"/>
      <c r="G2" s="8"/>
      <c r="H2" s="8"/>
      <c r="I2" s="8"/>
      <c r="J2" s="8"/>
    </row>
    <row r="5" spans="1:11">
      <c r="A5" s="1" t="s">
        <v>6</v>
      </c>
      <c r="B5" s="1"/>
    </row>
    <row r="8" spans="1:11">
      <c r="A8" s="3" t="s">
        <v>1</v>
      </c>
      <c r="B8" s="3"/>
      <c r="C8" s="1"/>
      <c r="D8" s="4">
        <v>69</v>
      </c>
      <c r="E8" s="4" t="s">
        <v>2</v>
      </c>
      <c r="K8" s="14"/>
    </row>
    <row r="11" spans="1:11">
      <c r="A11" s="1" t="s">
        <v>7</v>
      </c>
    </row>
    <row r="13" spans="1:11">
      <c r="B13" t="s">
        <v>12</v>
      </c>
      <c r="J13" s="12">
        <f>'NOGA-Werte'!J13</f>
        <v>4.8799999999999996E-2</v>
      </c>
    </row>
    <row r="16" spans="1:11">
      <c r="A16" s="1" t="s">
        <v>10</v>
      </c>
    </row>
    <row r="19" spans="1:10">
      <c r="B19" s="1" t="s">
        <v>8</v>
      </c>
      <c r="C19" s="1"/>
      <c r="D19" s="1"/>
      <c r="E19" s="4" t="s">
        <v>9</v>
      </c>
    </row>
    <row r="22" spans="1:10">
      <c r="E22" s="5">
        <v>2018</v>
      </c>
      <c r="F22">
        <f>E22-1</f>
        <v>2017</v>
      </c>
      <c r="G22">
        <f>F22-1</f>
        <v>2016</v>
      </c>
      <c r="H22">
        <f t="shared" ref="H22" si="0">G22-1</f>
        <v>2015</v>
      </c>
      <c r="I22">
        <f>H22-1</f>
        <v>2014</v>
      </c>
      <c r="J22" s="6" t="s">
        <v>3</v>
      </c>
    </row>
    <row r="23" spans="1:10" ht="6" customHeight="1">
      <c r="E23" s="7"/>
      <c r="F23" s="8"/>
      <c r="G23" s="8"/>
      <c r="H23" s="8"/>
      <c r="I23" s="8"/>
      <c r="J23" s="10"/>
    </row>
    <row r="24" spans="1:10" ht="6" customHeight="1">
      <c r="E24" s="5"/>
      <c r="J24" s="6"/>
    </row>
    <row r="25" spans="1:10">
      <c r="E25" s="9" t="s">
        <v>11</v>
      </c>
      <c r="F25" s="9" t="s">
        <v>11</v>
      </c>
      <c r="G25" s="9" t="s">
        <v>11</v>
      </c>
      <c r="H25" s="9" t="s">
        <v>11</v>
      </c>
      <c r="I25" s="9" t="s">
        <v>11</v>
      </c>
      <c r="J25" s="9" t="s">
        <v>11</v>
      </c>
    </row>
    <row r="27" spans="1:10" ht="16.5">
      <c r="A27" t="s">
        <v>17</v>
      </c>
      <c r="E27" s="18">
        <v>1000000</v>
      </c>
      <c r="F27" s="18">
        <v>1000000</v>
      </c>
      <c r="G27" s="18">
        <v>1000000</v>
      </c>
      <c r="H27" s="18">
        <v>1000000</v>
      </c>
      <c r="I27" s="18">
        <v>1000000</v>
      </c>
      <c r="J27" s="17">
        <f>AVERAGE(E27:I27)</f>
        <v>1000000</v>
      </c>
    </row>
    <row r="29" spans="1:10" ht="16.5">
      <c r="A29" t="s">
        <v>16</v>
      </c>
      <c r="E29" s="18">
        <v>60000</v>
      </c>
      <c r="F29" s="18">
        <v>60000</v>
      </c>
      <c r="G29" s="18">
        <v>60000</v>
      </c>
      <c r="H29" s="18">
        <v>60000</v>
      </c>
      <c r="I29" s="18">
        <v>60000</v>
      </c>
      <c r="J29" s="17">
        <f>AVERAGE(E29:I29)</f>
        <v>60000</v>
      </c>
    </row>
    <row r="30" spans="1:10">
      <c r="E30" s="18"/>
      <c r="F30" s="18"/>
      <c r="G30" s="18"/>
      <c r="H30" s="18"/>
      <c r="I30" s="18"/>
      <c r="J30" s="17"/>
    </row>
    <row r="31" spans="1:10" ht="32.1" customHeight="1">
      <c r="A31" s="26" t="s">
        <v>18</v>
      </c>
      <c r="B31" s="26"/>
      <c r="C31" s="26"/>
      <c r="D31" s="26"/>
      <c r="E31" s="18">
        <v>260000</v>
      </c>
      <c r="F31" s="18">
        <v>260000</v>
      </c>
      <c r="G31" s="18">
        <v>260000</v>
      </c>
      <c r="H31" s="18">
        <v>260000</v>
      </c>
      <c r="I31" s="18">
        <v>260000</v>
      </c>
      <c r="J31" s="17">
        <f>AVERAGE(E31:I31)</f>
        <v>260000</v>
      </c>
    </row>
    <row r="32" spans="1:10" ht="6" customHeight="1">
      <c r="E32" s="8"/>
      <c r="F32" s="8"/>
      <c r="G32" s="8"/>
      <c r="H32" s="8"/>
      <c r="I32" s="8"/>
      <c r="J32" s="8"/>
    </row>
    <row r="34" spans="1:10" ht="47.1" customHeight="1">
      <c r="A34" s="25" t="s">
        <v>19</v>
      </c>
      <c r="B34" s="25"/>
      <c r="C34" s="25"/>
      <c r="D34" s="25"/>
      <c r="E34" s="16">
        <f>SUM(E29:E33)</f>
        <v>320000</v>
      </c>
      <c r="F34" s="16">
        <f t="shared" ref="F34:I34" si="1">SUM(F29:F33)</f>
        <v>320000</v>
      </c>
      <c r="G34" s="16">
        <f t="shared" si="1"/>
        <v>320000</v>
      </c>
      <c r="H34" s="16">
        <f t="shared" si="1"/>
        <v>320000</v>
      </c>
      <c r="I34" s="16">
        <f t="shared" si="1"/>
        <v>320000</v>
      </c>
      <c r="J34" s="17">
        <f>AVERAGE(E34:I34)</f>
        <v>320000</v>
      </c>
    </row>
    <row r="36" spans="1:10" ht="47.1" customHeight="1">
      <c r="A36" s="26" t="s">
        <v>20</v>
      </c>
      <c r="B36" s="26"/>
      <c r="C36" s="26"/>
      <c r="D36" s="26"/>
      <c r="E36" s="11">
        <f>E34/E27</f>
        <v>0.32</v>
      </c>
      <c r="F36" s="11">
        <f t="shared" ref="F36:I36" si="2">F34/F27</f>
        <v>0.32</v>
      </c>
      <c r="G36" s="11">
        <f t="shared" si="2"/>
        <v>0.32</v>
      </c>
      <c r="H36" s="11">
        <f t="shared" si="2"/>
        <v>0.32</v>
      </c>
      <c r="I36" s="11">
        <f t="shared" si="2"/>
        <v>0.32</v>
      </c>
      <c r="J36" s="2">
        <f>AVERAGE(E36:I36)</f>
        <v>0.32</v>
      </c>
    </row>
    <row r="37" spans="1:10">
      <c r="E37" s="11"/>
      <c r="F37" s="11"/>
      <c r="G37" s="11"/>
      <c r="H37" s="11"/>
      <c r="I37" s="11"/>
      <c r="J37" s="2"/>
    </row>
    <row r="39" spans="1:10">
      <c r="A39" s="1" t="s">
        <v>13</v>
      </c>
    </row>
    <row r="41" spans="1:10" ht="47.1" customHeight="1">
      <c r="A41" s="27" t="s">
        <v>21</v>
      </c>
      <c r="B41" s="27"/>
      <c r="C41" s="27"/>
      <c r="D41" s="27"/>
      <c r="E41" s="27"/>
      <c r="F41" s="12">
        <f>J36</f>
        <v>0.32</v>
      </c>
      <c r="G41" s="15" t="s">
        <v>14</v>
      </c>
      <c r="H41" s="12">
        <f>J13</f>
        <v>4.8799999999999996E-2</v>
      </c>
      <c r="I41" s="15" t="s">
        <v>0</v>
      </c>
      <c r="J41" s="12">
        <f>J36-J13</f>
        <v>0.2712</v>
      </c>
    </row>
    <row r="44" spans="1:10" ht="32.1" customHeight="1">
      <c r="A44" s="28" t="s">
        <v>22</v>
      </c>
      <c r="B44" s="28"/>
      <c r="C44" s="28"/>
      <c r="D44" s="28"/>
      <c r="E44" s="28"/>
      <c r="F44" s="22">
        <f>J27</f>
        <v>1000000</v>
      </c>
      <c r="G44" s="23" t="s">
        <v>15</v>
      </c>
      <c r="H44" s="24">
        <f>J41</f>
        <v>0.2712</v>
      </c>
      <c r="I44" s="21" t="s">
        <v>0</v>
      </c>
      <c r="J44" s="20">
        <f>J27*J41</f>
        <v>271200</v>
      </c>
    </row>
    <row r="45" spans="1:10" ht="6" customHeight="1" thickBot="1">
      <c r="J45" s="19"/>
    </row>
    <row r="46" spans="1:10" ht="15.75" thickTop="1"/>
  </sheetData>
  <mergeCells count="5">
    <mergeCell ref="A34:D34"/>
    <mergeCell ref="A31:D31"/>
    <mergeCell ref="A36:D36"/>
    <mergeCell ref="A41:E41"/>
    <mergeCell ref="A44:E44"/>
  </mergeCells>
  <pageMargins left="0.78740157480314965" right="0.39370078740157483" top="0.78740157480314965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"/>
  <sheetViews>
    <sheetView workbookViewId="0"/>
  </sheetViews>
  <sheetFormatPr baseColWidth="10" defaultRowHeight="15"/>
  <cols>
    <col min="1" max="2" width="1.7109375" customWidth="1"/>
    <col min="3" max="4" width="15.140625" customWidth="1"/>
    <col min="5" max="10" width="9.7109375" customWidth="1"/>
  </cols>
  <sheetData>
    <row r="1" spans="1:10">
      <c r="A1" s="1" t="str">
        <f>Unternehmersaläre!A5</f>
        <v>Unternehmer/innen-Saläre aufgrund Umsatzrendite Peergroup</v>
      </c>
    </row>
    <row r="4" spans="1:10">
      <c r="A4" s="1" t="str">
        <f>Unternehmersaläre!A8&amp;" "&amp;Unternehmersaläre!D8&amp;" "&amp;Unternehmersaläre!E8</f>
        <v>NOGA 69 Rechts- und Steuerberatung, Wirtschaftsprüfung</v>
      </c>
      <c r="D4" s="1"/>
    </row>
    <row r="7" spans="1:10">
      <c r="E7" s="5">
        <v>2018</v>
      </c>
      <c r="F7">
        <f>E7-1</f>
        <v>2017</v>
      </c>
      <c r="G7">
        <f>F7-1</f>
        <v>2016</v>
      </c>
      <c r="H7">
        <f t="shared" ref="H7" si="0">G7-1</f>
        <v>2015</v>
      </c>
      <c r="I7">
        <f>H7-1</f>
        <v>2014</v>
      </c>
      <c r="J7" s="6" t="s">
        <v>3</v>
      </c>
    </row>
    <row r="8" spans="1:10" ht="6" customHeight="1">
      <c r="E8" s="7"/>
      <c r="F8" s="8"/>
      <c r="G8" s="8"/>
      <c r="H8" s="8"/>
      <c r="I8" s="8"/>
      <c r="J8" s="10"/>
    </row>
    <row r="9" spans="1:10" ht="6" customHeight="1">
      <c r="E9" s="5"/>
      <c r="J9" s="6"/>
    </row>
    <row r="10" spans="1:10">
      <c r="E10" s="9" t="s">
        <v>4</v>
      </c>
      <c r="F10" s="9" t="s">
        <v>4</v>
      </c>
      <c r="G10" s="9" t="s">
        <v>4</v>
      </c>
      <c r="H10" s="9" t="s">
        <v>4</v>
      </c>
      <c r="I10" s="9" t="s">
        <v>4</v>
      </c>
      <c r="J10" s="9" t="s">
        <v>4</v>
      </c>
    </row>
    <row r="13" spans="1:10">
      <c r="B13" t="s">
        <v>5</v>
      </c>
      <c r="E13" s="11">
        <v>5.0999999999999997E-2</v>
      </c>
      <c r="F13" s="11">
        <v>4.3999999999999997E-2</v>
      </c>
      <c r="G13" s="11">
        <v>4.9000000000000002E-2</v>
      </c>
      <c r="H13" s="11">
        <v>4.4999999999999998E-2</v>
      </c>
      <c r="I13" s="11">
        <v>5.5E-2</v>
      </c>
      <c r="J13" s="2">
        <f>AVERAGE(E13:I13)</f>
        <v>4.8799999999999996E-2</v>
      </c>
    </row>
    <row r="15" spans="1:10">
      <c r="E15" s="13"/>
      <c r="F15" s="13"/>
      <c r="G15" s="13"/>
      <c r="H15" s="13"/>
      <c r="I15" s="13"/>
      <c r="J15" s="2"/>
    </row>
    <row r="17" spans="5:10">
      <c r="E17" s="12"/>
      <c r="F17" s="12"/>
      <c r="G17" s="12"/>
      <c r="H17" s="12"/>
      <c r="I17" s="12"/>
      <c r="J17" s="2"/>
    </row>
  </sheetData>
  <pageMargins left="0.78740157480314965" right="0.39370078740157483" top="0.78740157480314965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Unternehmersaläre</vt:lpstr>
      <vt:lpstr>NOGA-Werte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Meier, Giorgio</dc:creator>
  <cp:lastModifiedBy>Giorgio Meier</cp:lastModifiedBy>
  <cp:lastPrinted>2021-02-15T15:00:14Z</cp:lastPrinted>
  <dcterms:created xsi:type="dcterms:W3CDTF">2018-03-08T18:25:58Z</dcterms:created>
  <dcterms:modified xsi:type="dcterms:W3CDTF">2021-02-15T15:03:05Z</dcterms:modified>
</cp:coreProperties>
</file>